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<sst xmlns="http://schemas.openxmlformats.org/spreadsheetml/2006/main" count="232" uniqueCount="92">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</sst>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defaultGridColor="0" zoomScalePageLayoutView="0" colorId="9" workbookViewId="0" topLeftCell="A1">
      <selection activeCell="R51" sqref="R5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29" t="s">
        <v>4</v>
      </c>
      <c r="B9" s="31" t="s">
        <v>5</v>
      </c>
      <c r="C9" s="32"/>
      <c r="D9" s="33"/>
      <c r="E9" s="29" t="s">
        <v>6</v>
      </c>
      <c r="F9" s="37" t="s">
        <v>7</v>
      </c>
      <c r="G9" s="38"/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13</v>
      </c>
      <c r="N9" s="37" t="s">
        <v>14</v>
      </c>
      <c r="O9" s="38"/>
      <c r="P9" s="29" t="s">
        <v>15</v>
      </c>
      <c r="Q9" s="29" t="s">
        <v>16</v>
      </c>
      <c r="R9" s="29" t="s">
        <v>17</v>
      </c>
    </row>
    <row r="10" spans="1:18" ht="51" customHeight="1">
      <c r="A10" s="30"/>
      <c r="B10" s="34"/>
      <c r="C10" s="35"/>
      <c r="D10" s="36"/>
      <c r="E10" s="30"/>
      <c r="F10" s="6" t="s">
        <v>18</v>
      </c>
      <c r="G10" s="6" t="s">
        <v>19</v>
      </c>
      <c r="H10" s="30"/>
      <c r="I10" s="30"/>
      <c r="J10" s="30"/>
      <c r="K10" s="30"/>
      <c r="L10" s="30"/>
      <c r="M10" s="30"/>
      <c r="N10" s="6" t="s">
        <v>20</v>
      </c>
      <c r="O10" s="6" t="s">
        <v>14</v>
      </c>
      <c r="P10" s="30"/>
      <c r="Q10" s="30"/>
      <c r="R10" s="30"/>
    </row>
    <row r="11" spans="1:18" ht="12.75" customHeight="1">
      <c r="A11" s="7">
        <v>1</v>
      </c>
      <c r="B11" s="39">
        <v>2</v>
      </c>
      <c r="C11" s="40"/>
      <c r="D11" s="41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2" t="s">
        <v>22</v>
      </c>
      <c r="C12" s="43"/>
      <c r="D12" s="44"/>
      <c r="E12" s="9">
        <v>0</v>
      </c>
      <c r="F12" s="9">
        <v>0</v>
      </c>
      <c r="G12" s="9">
        <v>367407.63</v>
      </c>
      <c r="H12" s="9">
        <v>0</v>
      </c>
      <c r="I12" s="9">
        <v>0</v>
      </c>
      <c r="J12" s="9">
        <v>0</v>
      </c>
      <c r="K12" s="9">
        <v>4633.92</v>
      </c>
      <c r="L12" s="9">
        <v>0</v>
      </c>
      <c r="M12" s="9">
        <v>72429.32</v>
      </c>
      <c r="N12" s="9">
        <v>0</v>
      </c>
      <c r="O12" s="9">
        <v>7695.32</v>
      </c>
      <c r="P12" s="9">
        <v>0</v>
      </c>
      <c r="Q12" s="9">
        <v>0</v>
      </c>
      <c r="R12" s="9">
        <f aca="true" t="shared" si="0" ref="R12:R51">SUM(E12:Q12)</f>
        <v>452166.19</v>
      </c>
    </row>
    <row r="13" spans="1:18" ht="25.5" customHeight="1">
      <c r="A13" s="10" t="s">
        <v>23</v>
      </c>
      <c r="B13" s="11"/>
      <c r="C13" s="45" t="s">
        <v>24</v>
      </c>
      <c r="D13" s="46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5297.85</v>
      </c>
      <c r="N13" s="9">
        <f t="shared" si="1"/>
        <v>0</v>
      </c>
      <c r="O13" s="9">
        <f t="shared" si="1"/>
        <v>8853.08</v>
      </c>
      <c r="P13" s="9">
        <f t="shared" si="1"/>
        <v>0</v>
      </c>
      <c r="Q13" s="9">
        <f t="shared" si="1"/>
        <v>0</v>
      </c>
      <c r="R13" s="9">
        <f t="shared" si="0"/>
        <v>14150.93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5297.85</v>
      </c>
      <c r="N14" s="9">
        <v>0</v>
      </c>
      <c r="O14" s="9">
        <v>8853.08</v>
      </c>
      <c r="P14" s="9">
        <v>0</v>
      </c>
      <c r="Q14" s="9">
        <v>0</v>
      </c>
      <c r="R14" s="9">
        <f t="shared" si="0"/>
        <v>14150.93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47" t="s">
        <v>30</v>
      </c>
      <c r="C16" s="45"/>
      <c r="D16" s="46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0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0</v>
      </c>
    </row>
    <row r="20" spans="1:18" ht="15" customHeight="1">
      <c r="A20" s="10" t="s">
        <v>37</v>
      </c>
      <c r="B20" s="11"/>
      <c r="C20" s="45" t="s">
        <v>38</v>
      </c>
      <c r="D20" s="4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8" t="s">
        <v>40</v>
      </c>
      <c r="C21" s="49"/>
      <c r="D21" s="50"/>
      <c r="E21" s="9">
        <f aca="true" t="shared" si="3" ref="E21:Q21">E12+E13-E16+E20</f>
        <v>0</v>
      </c>
      <c r="F21" s="9">
        <f t="shared" si="3"/>
        <v>0</v>
      </c>
      <c r="G21" s="9">
        <f t="shared" si="3"/>
        <v>367407.63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4633.92</v>
      </c>
      <c r="L21" s="9">
        <f t="shared" si="3"/>
        <v>0</v>
      </c>
      <c r="M21" s="9">
        <f t="shared" si="3"/>
        <v>77727.17000000001</v>
      </c>
      <c r="N21" s="9">
        <f t="shared" si="3"/>
        <v>0</v>
      </c>
      <c r="O21" s="9">
        <f t="shared" si="3"/>
        <v>16548.4</v>
      </c>
      <c r="P21" s="9">
        <f t="shared" si="3"/>
        <v>0</v>
      </c>
      <c r="Q21" s="9">
        <f t="shared" si="3"/>
        <v>0</v>
      </c>
      <c r="R21" s="9">
        <f t="shared" si="0"/>
        <v>466317.12</v>
      </c>
    </row>
    <row r="22" spans="1:18" ht="39.75" customHeight="1">
      <c r="A22" s="8" t="s">
        <v>41</v>
      </c>
      <c r="B22" s="51" t="s">
        <v>42</v>
      </c>
      <c r="C22" s="52"/>
      <c r="D22" s="53"/>
      <c r="E22" s="6" t="s">
        <v>43</v>
      </c>
      <c r="F22" s="9">
        <v>0</v>
      </c>
      <c r="G22" s="9">
        <v>90486.48</v>
      </c>
      <c r="H22" s="9">
        <v>0</v>
      </c>
      <c r="I22" s="9">
        <v>0</v>
      </c>
      <c r="J22" s="9">
        <v>0</v>
      </c>
      <c r="K22" s="9">
        <v>4633.92</v>
      </c>
      <c r="L22" s="9">
        <v>0</v>
      </c>
      <c r="M22" s="9">
        <v>65294.01</v>
      </c>
      <c r="N22" s="17" t="s">
        <v>43</v>
      </c>
      <c r="O22" s="9">
        <v>1923.9</v>
      </c>
      <c r="P22" s="9" t="s">
        <v>43</v>
      </c>
      <c r="Q22" s="9" t="s">
        <v>43</v>
      </c>
      <c r="R22" s="9">
        <f t="shared" si="0"/>
        <v>162338.31</v>
      </c>
    </row>
    <row r="23" spans="1:18" ht="39.75" customHeight="1">
      <c r="A23" s="7" t="s">
        <v>44</v>
      </c>
      <c r="B23" s="10"/>
      <c r="C23" s="45" t="s">
        <v>45</v>
      </c>
      <c r="D23" s="46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45" t="s">
        <v>47</v>
      </c>
      <c r="D24" s="46"/>
      <c r="E24" s="18" t="s">
        <v>43</v>
      </c>
      <c r="F24" s="9">
        <v>0</v>
      </c>
      <c r="G24" s="9">
        <v>1136.28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858.78</v>
      </c>
      <c r="N24" s="17" t="s">
        <v>43</v>
      </c>
      <c r="O24" s="9">
        <v>569.22</v>
      </c>
      <c r="P24" s="17" t="s">
        <v>43</v>
      </c>
      <c r="Q24" s="17" t="s">
        <v>43</v>
      </c>
      <c r="R24" s="9">
        <f t="shared" si="0"/>
        <v>2564.2799999999997</v>
      </c>
    </row>
    <row r="25" spans="1:18" ht="51" customHeight="1">
      <c r="A25" s="7" t="s">
        <v>48</v>
      </c>
      <c r="B25" s="10"/>
      <c r="C25" s="45" t="s">
        <v>49</v>
      </c>
      <c r="D25" s="46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0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0</v>
      </c>
    </row>
    <row r="29" spans="1:18" ht="15" customHeight="1">
      <c r="A29" s="7" t="s">
        <v>53</v>
      </c>
      <c r="B29" s="20"/>
      <c r="C29" s="54" t="s">
        <v>38</v>
      </c>
      <c r="D29" s="55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51" t="s">
        <v>55</v>
      </c>
      <c r="C30" s="52"/>
      <c r="D30" s="53"/>
      <c r="E30" s="6" t="s">
        <v>43</v>
      </c>
      <c r="F30" s="9">
        <f aca="true" t="shared" si="5" ref="F30:M30">F22+F23+F24-F25+F29</f>
        <v>0</v>
      </c>
      <c r="G30" s="9">
        <f t="shared" si="5"/>
        <v>91622.76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4633.92</v>
      </c>
      <c r="L30" s="9">
        <f t="shared" si="5"/>
        <v>0</v>
      </c>
      <c r="M30" s="9">
        <f t="shared" si="5"/>
        <v>66152.79000000001</v>
      </c>
      <c r="N30" s="17" t="s">
        <v>43</v>
      </c>
      <c r="O30" s="9">
        <f>O22+O23+O24-O25+O29</f>
        <v>2493.12</v>
      </c>
      <c r="P30" s="17" t="s">
        <v>43</v>
      </c>
      <c r="Q30" s="17" t="s">
        <v>43</v>
      </c>
      <c r="R30" s="9">
        <f t="shared" si="0"/>
        <v>164902.59</v>
      </c>
    </row>
    <row r="31" spans="1:18" ht="39.75" customHeight="1">
      <c r="A31" s="8" t="s">
        <v>56</v>
      </c>
      <c r="B31" s="56" t="s">
        <v>57</v>
      </c>
      <c r="C31" s="57"/>
      <c r="D31" s="58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45" t="s">
        <v>59</v>
      </c>
      <c r="D32" s="46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45" t="s">
        <v>61</v>
      </c>
      <c r="D33" s="46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45" t="s">
        <v>63</v>
      </c>
      <c r="D34" s="46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45" t="s">
        <v>65</v>
      </c>
      <c r="D35" s="46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54" t="s">
        <v>38</v>
      </c>
      <c r="D39" s="55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51" t="s">
        <v>71</v>
      </c>
      <c r="C40" s="52"/>
      <c r="D40" s="53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56" t="s">
        <v>73</v>
      </c>
      <c r="C41" s="57"/>
      <c r="D41" s="58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47" t="s">
        <v>75</v>
      </c>
      <c r="C42" s="45"/>
      <c r="D42" s="46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45" t="s">
        <v>77</v>
      </c>
      <c r="D43" s="46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45" t="s">
        <v>79</v>
      </c>
      <c r="D44" s="46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54" t="s">
        <v>38</v>
      </c>
      <c r="D48" s="55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51" t="s">
        <v>85</v>
      </c>
      <c r="C49" s="52"/>
      <c r="D49" s="53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51" t="s">
        <v>87</v>
      </c>
      <c r="C50" s="52"/>
      <c r="D50" s="53"/>
      <c r="E50" s="9">
        <f>E21+E49</f>
        <v>0</v>
      </c>
      <c r="F50" s="9">
        <f>F21-F30-F40</f>
        <v>0</v>
      </c>
      <c r="G50" s="9">
        <f>G21-G30-G40</f>
        <v>275784.87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11574.380000000005</v>
      </c>
      <c r="N50" s="9">
        <f>N21+N49</f>
        <v>0</v>
      </c>
      <c r="O50" s="9">
        <f>O21-O30-O40</f>
        <v>14055.280000000002</v>
      </c>
      <c r="P50" s="9">
        <f>P21-P40</f>
        <v>0</v>
      </c>
      <c r="Q50" s="9">
        <f>Q21-Q40</f>
        <v>0</v>
      </c>
      <c r="R50" s="9">
        <f t="shared" si="0"/>
        <v>301414.53</v>
      </c>
    </row>
    <row r="51" spans="1:18" ht="54.75" customHeight="1">
      <c r="A51" s="8" t="s">
        <v>88</v>
      </c>
      <c r="B51" s="51" t="s">
        <v>89</v>
      </c>
      <c r="C51" s="52"/>
      <c r="D51" s="53"/>
      <c r="E51" s="9">
        <f>E12+E41</f>
        <v>0</v>
      </c>
      <c r="F51" s="9">
        <f>F12-F22-F31</f>
        <v>0</v>
      </c>
      <c r="G51" s="9">
        <f>G12-G22-G31</f>
        <v>276921.15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7135.310000000005</v>
      </c>
      <c r="N51" s="9">
        <f>N12+N41</f>
        <v>0</v>
      </c>
      <c r="O51" s="9">
        <f>O12-O22-O31</f>
        <v>5771.42</v>
      </c>
      <c r="P51" s="9">
        <f>P12-P31</f>
        <v>0</v>
      </c>
      <c r="Q51" s="9">
        <f>Q12-Q31</f>
        <v>0</v>
      </c>
      <c r="R51" s="9">
        <f t="shared" si="0"/>
        <v>289827.88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B31:D31"/>
    <mergeCell ref="C32:D32"/>
    <mergeCell ref="C33:D33"/>
    <mergeCell ref="C34:D34"/>
    <mergeCell ref="C35:D35"/>
    <mergeCell ref="C39:D39"/>
    <mergeCell ref="B22:D22"/>
    <mergeCell ref="C23:D23"/>
    <mergeCell ref="C24:D24"/>
    <mergeCell ref="C25:D25"/>
    <mergeCell ref="C29:D29"/>
    <mergeCell ref="B30:D30"/>
    <mergeCell ref="B11:D11"/>
    <mergeCell ref="B12:D12"/>
    <mergeCell ref="C13:D13"/>
    <mergeCell ref="B16:D16"/>
    <mergeCell ref="C20:D20"/>
    <mergeCell ref="B21:D21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2016-05-20T07:57:41Z</dcterms:created>
  <dcterms:modified xsi:type="dcterms:W3CDTF">2016-05-20T07:57:41Z</dcterms:modified>
  <cp:category/>
  <cp:version/>
  <cp:contentType/>
  <cp:contentStatus/>
</cp:coreProperties>
</file>