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<sst xmlns="http://schemas.openxmlformats.org/spreadsheetml/2006/main" count="232" uniqueCount="92">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</sst>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defaultGridColor="0" zoomScalePageLayoutView="0" colorId="9" workbookViewId="0" topLeftCell="A1">
      <selection activeCell="E1" sqref="E1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7.140625" style="26" customWidth="1"/>
    <col min="6" max="6" width="17.00390625" style="26" customWidth="1"/>
    <col min="7" max="7" width="15.8515625" style="26" customWidth="1"/>
    <col min="8" max="8" width="17.140625" style="26" customWidth="1"/>
    <col min="9" max="9" width="15.710937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47" t="s">
        <v>4</v>
      </c>
      <c r="B9" s="53" t="s">
        <v>5</v>
      </c>
      <c r="C9" s="54"/>
      <c r="D9" s="55"/>
      <c r="E9" s="47" t="s">
        <v>6</v>
      </c>
      <c r="F9" s="49" t="s">
        <v>7</v>
      </c>
      <c r="G9" s="50"/>
      <c r="H9" s="47" t="s">
        <v>8</v>
      </c>
      <c r="I9" s="47" t="s">
        <v>9</v>
      </c>
      <c r="J9" s="47" t="s">
        <v>10</v>
      </c>
      <c r="K9" s="47" t="s">
        <v>11</v>
      </c>
      <c r="L9" s="47" t="s">
        <v>12</v>
      </c>
      <c r="M9" s="47" t="s">
        <v>13</v>
      </c>
      <c r="N9" s="49" t="s">
        <v>14</v>
      </c>
      <c r="O9" s="50"/>
      <c r="P9" s="47" t="s">
        <v>15</v>
      </c>
      <c r="Q9" s="47" t="s">
        <v>16</v>
      </c>
      <c r="R9" s="47" t="s">
        <v>17</v>
      </c>
    </row>
    <row r="10" spans="1:18" ht="51" customHeight="1">
      <c r="A10" s="48"/>
      <c r="B10" s="56"/>
      <c r="C10" s="57"/>
      <c r="D10" s="58"/>
      <c r="E10" s="48"/>
      <c r="F10" s="6" t="s">
        <v>18</v>
      </c>
      <c r="G10" s="6" t="s">
        <v>19</v>
      </c>
      <c r="H10" s="48"/>
      <c r="I10" s="48"/>
      <c r="J10" s="48"/>
      <c r="K10" s="48"/>
      <c r="L10" s="48"/>
      <c r="M10" s="48"/>
      <c r="N10" s="6" t="s">
        <v>20</v>
      </c>
      <c r="O10" s="6" t="s">
        <v>14</v>
      </c>
      <c r="P10" s="48"/>
      <c r="Q10" s="48"/>
      <c r="R10" s="48"/>
    </row>
    <row r="11" spans="1:18" ht="12.75" customHeight="1">
      <c r="A11" s="7">
        <v>1</v>
      </c>
      <c r="B11" s="38">
        <v>2</v>
      </c>
      <c r="C11" s="39"/>
      <c r="D11" s="40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1" t="s">
        <v>22</v>
      </c>
      <c r="C12" s="42"/>
      <c r="D12" s="43"/>
      <c r="E12" s="9">
        <v>0</v>
      </c>
      <c r="F12" s="9">
        <v>0</v>
      </c>
      <c r="G12" s="9">
        <v>367407.63</v>
      </c>
      <c r="H12" s="9">
        <v>0</v>
      </c>
      <c r="I12" s="9">
        <v>0</v>
      </c>
      <c r="J12" s="9">
        <v>0</v>
      </c>
      <c r="K12" s="9">
        <v>10426.32</v>
      </c>
      <c r="L12" s="9">
        <v>0</v>
      </c>
      <c r="M12" s="9">
        <v>63584.43</v>
      </c>
      <c r="N12" s="9">
        <v>0</v>
      </c>
      <c r="O12" s="9">
        <v>18815.4</v>
      </c>
      <c r="P12" s="9">
        <v>0</v>
      </c>
      <c r="Q12" s="9">
        <v>0</v>
      </c>
      <c r="R12" s="9">
        <f aca="true" t="shared" si="0" ref="R12:R51">SUM(E12:Q12)</f>
        <v>460233.78</v>
      </c>
    </row>
    <row r="13" spans="1:18" ht="25.5" customHeight="1">
      <c r="A13" s="10" t="s">
        <v>23</v>
      </c>
      <c r="B13" s="11"/>
      <c r="C13" s="34" t="s">
        <v>24</v>
      </c>
      <c r="D13" s="35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0"/>
        <v>0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0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33" t="s">
        <v>30</v>
      </c>
      <c r="C16" s="34"/>
      <c r="D16" s="35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0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0</v>
      </c>
    </row>
    <row r="20" spans="1:18" ht="15" customHeight="1">
      <c r="A20" s="10" t="s">
        <v>37</v>
      </c>
      <c r="B20" s="11"/>
      <c r="C20" s="34" t="s">
        <v>38</v>
      </c>
      <c r="D20" s="35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4" t="s">
        <v>40</v>
      </c>
      <c r="C21" s="45"/>
      <c r="D21" s="46"/>
      <c r="E21" s="9">
        <f aca="true" t="shared" si="3" ref="E21:Q21">E12+E13-E16+E20</f>
        <v>0</v>
      </c>
      <c r="F21" s="9">
        <f t="shared" si="3"/>
        <v>0</v>
      </c>
      <c r="G21" s="9">
        <f t="shared" si="3"/>
        <v>367407.63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10426.32</v>
      </c>
      <c r="L21" s="9">
        <f t="shared" si="3"/>
        <v>0</v>
      </c>
      <c r="M21" s="9">
        <f t="shared" si="3"/>
        <v>63584.43</v>
      </c>
      <c r="N21" s="9">
        <f t="shared" si="3"/>
        <v>0</v>
      </c>
      <c r="O21" s="9">
        <f t="shared" si="3"/>
        <v>18815.4</v>
      </c>
      <c r="P21" s="9">
        <f t="shared" si="3"/>
        <v>0</v>
      </c>
      <c r="Q21" s="9">
        <f t="shared" si="3"/>
        <v>0</v>
      </c>
      <c r="R21" s="9">
        <f t="shared" si="0"/>
        <v>460233.78</v>
      </c>
    </row>
    <row r="22" spans="1:18" ht="39.75" customHeight="1">
      <c r="A22" s="8" t="s">
        <v>41</v>
      </c>
      <c r="B22" s="27" t="s">
        <v>42</v>
      </c>
      <c r="C22" s="28"/>
      <c r="D22" s="29"/>
      <c r="E22" s="6" t="s">
        <v>43</v>
      </c>
      <c r="F22" s="9">
        <v>0</v>
      </c>
      <c r="G22" s="9">
        <v>104121.84</v>
      </c>
      <c r="H22" s="9">
        <v>0</v>
      </c>
      <c r="I22" s="9">
        <v>0</v>
      </c>
      <c r="J22" s="9">
        <v>0</v>
      </c>
      <c r="K22" s="9">
        <v>10426.32</v>
      </c>
      <c r="L22" s="9">
        <v>0</v>
      </c>
      <c r="M22" s="9">
        <v>56669.32</v>
      </c>
      <c r="N22" s="17" t="s">
        <v>43</v>
      </c>
      <c r="O22" s="9">
        <v>14021.18</v>
      </c>
      <c r="P22" s="9" t="s">
        <v>43</v>
      </c>
      <c r="Q22" s="9" t="s">
        <v>43</v>
      </c>
      <c r="R22" s="9">
        <f t="shared" si="0"/>
        <v>185238.66</v>
      </c>
    </row>
    <row r="23" spans="1:18" ht="39.75" customHeight="1">
      <c r="A23" s="7" t="s">
        <v>44</v>
      </c>
      <c r="B23" s="10"/>
      <c r="C23" s="34" t="s">
        <v>45</v>
      </c>
      <c r="D23" s="35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34" t="s">
        <v>47</v>
      </c>
      <c r="D24" s="35"/>
      <c r="E24" s="18" t="s">
        <v>43</v>
      </c>
      <c r="F24" s="9">
        <v>0</v>
      </c>
      <c r="G24" s="9">
        <v>3408.84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2519</v>
      </c>
      <c r="N24" s="17" t="s">
        <v>43</v>
      </c>
      <c r="O24" s="9">
        <v>3154.04</v>
      </c>
      <c r="P24" s="17" t="s">
        <v>43</v>
      </c>
      <c r="Q24" s="17" t="s">
        <v>43</v>
      </c>
      <c r="R24" s="9">
        <f t="shared" si="0"/>
        <v>9081.880000000001</v>
      </c>
    </row>
    <row r="25" spans="1:18" ht="51" customHeight="1">
      <c r="A25" s="7" t="s">
        <v>48</v>
      </c>
      <c r="B25" s="10"/>
      <c r="C25" s="34" t="s">
        <v>49</v>
      </c>
      <c r="D25" s="35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0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0</v>
      </c>
    </row>
    <row r="29" spans="1:18" ht="15" customHeight="1">
      <c r="A29" s="7" t="s">
        <v>53</v>
      </c>
      <c r="B29" s="20"/>
      <c r="C29" s="36" t="s">
        <v>38</v>
      </c>
      <c r="D29" s="37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27" t="s">
        <v>55</v>
      </c>
      <c r="C30" s="28"/>
      <c r="D30" s="29"/>
      <c r="E30" s="6" t="s">
        <v>43</v>
      </c>
      <c r="F30" s="9">
        <f aca="true" t="shared" si="5" ref="F30:M30">F22+F23+F24-F25+F29</f>
        <v>0</v>
      </c>
      <c r="G30" s="9">
        <f t="shared" si="5"/>
        <v>107530.68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10426.32</v>
      </c>
      <c r="L30" s="9">
        <f t="shared" si="5"/>
        <v>0</v>
      </c>
      <c r="M30" s="9">
        <f t="shared" si="5"/>
        <v>59188.32</v>
      </c>
      <c r="N30" s="17" t="s">
        <v>43</v>
      </c>
      <c r="O30" s="9">
        <f>O22+O23+O24-O25+O29</f>
        <v>17175.22</v>
      </c>
      <c r="P30" s="17" t="s">
        <v>43</v>
      </c>
      <c r="Q30" s="17" t="s">
        <v>43</v>
      </c>
      <c r="R30" s="9">
        <f t="shared" si="0"/>
        <v>194320.54</v>
      </c>
    </row>
    <row r="31" spans="1:18" ht="39.75" customHeight="1">
      <c r="A31" s="8" t="s">
        <v>56</v>
      </c>
      <c r="B31" s="30" t="s">
        <v>57</v>
      </c>
      <c r="C31" s="31"/>
      <c r="D31" s="32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34" t="s">
        <v>59</v>
      </c>
      <c r="D32" s="35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34" t="s">
        <v>61</v>
      </c>
      <c r="D33" s="35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34" t="s">
        <v>63</v>
      </c>
      <c r="D34" s="35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34" t="s">
        <v>65</v>
      </c>
      <c r="D35" s="35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36" t="s">
        <v>38</v>
      </c>
      <c r="D39" s="37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27" t="s">
        <v>71</v>
      </c>
      <c r="C40" s="28"/>
      <c r="D40" s="29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30" t="s">
        <v>73</v>
      </c>
      <c r="C41" s="31"/>
      <c r="D41" s="32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33" t="s">
        <v>75</v>
      </c>
      <c r="C42" s="34"/>
      <c r="D42" s="35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34" t="s">
        <v>77</v>
      </c>
      <c r="D43" s="35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34" t="s">
        <v>79</v>
      </c>
      <c r="D44" s="35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36" t="s">
        <v>38</v>
      </c>
      <c r="D48" s="37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27" t="s">
        <v>85</v>
      </c>
      <c r="C49" s="28"/>
      <c r="D49" s="29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27" t="s">
        <v>87</v>
      </c>
      <c r="C50" s="28"/>
      <c r="D50" s="29"/>
      <c r="E50" s="9">
        <f>E21+E49</f>
        <v>0</v>
      </c>
      <c r="F50" s="9">
        <f>F21-F30-F40</f>
        <v>0</v>
      </c>
      <c r="G50" s="9">
        <f>G21-G30-G40</f>
        <v>259876.95</v>
      </c>
      <c r="H50" s="9">
        <f>H21-H30-H40</f>
        <v>0</v>
      </c>
      <c r="I50" s="9">
        <f>I21-I30-I40+I49</f>
        <v>0</v>
      </c>
      <c r="J50" s="9">
        <f>J21-J30-J40</f>
        <v>0</v>
      </c>
      <c r="K50" s="9">
        <f>K21-K30-K40</f>
        <v>0</v>
      </c>
      <c r="L50" s="9">
        <f>L21-L30-L40+L49</f>
        <v>0</v>
      </c>
      <c r="M50" s="9">
        <f>M21-M30-M40</f>
        <v>4396.110000000001</v>
      </c>
      <c r="N50" s="9">
        <f>N21+N49</f>
        <v>0</v>
      </c>
      <c r="O50" s="9">
        <f>O21-O30-O40</f>
        <v>1640.1800000000003</v>
      </c>
      <c r="P50" s="9">
        <f>P21-P40</f>
        <v>0</v>
      </c>
      <c r="Q50" s="9">
        <f>Q21-Q40</f>
        <v>0</v>
      </c>
      <c r="R50" s="9">
        <f t="shared" si="0"/>
        <v>265913.24</v>
      </c>
    </row>
    <row r="51" spans="1:18" ht="54.75" customHeight="1">
      <c r="A51" s="8" t="s">
        <v>88</v>
      </c>
      <c r="B51" s="27" t="s">
        <v>89</v>
      </c>
      <c r="C51" s="28"/>
      <c r="D51" s="29"/>
      <c r="E51" s="9">
        <f>E12+E41</f>
        <v>0</v>
      </c>
      <c r="F51" s="9">
        <f>F12-F22-F31</f>
        <v>0</v>
      </c>
      <c r="G51" s="9">
        <f>G12-G22-G31</f>
        <v>263285.79000000004</v>
      </c>
      <c r="H51" s="9">
        <f>H12-H22-H31</f>
        <v>0</v>
      </c>
      <c r="I51" s="9">
        <f>I12-I22-I31+I41</f>
        <v>0</v>
      </c>
      <c r="J51" s="9">
        <f>J12-J22-J31</f>
        <v>0</v>
      </c>
      <c r="K51" s="9">
        <f>K12-K22-K31</f>
        <v>0</v>
      </c>
      <c r="L51" s="9">
        <f>L12-L22-L31+L41</f>
        <v>0</v>
      </c>
      <c r="M51" s="9">
        <f>M12-M22-M31</f>
        <v>6915.110000000001</v>
      </c>
      <c r="N51" s="9">
        <f>N12+N41</f>
        <v>0</v>
      </c>
      <c r="O51" s="9">
        <f>O12-O22-O31</f>
        <v>4794.220000000001</v>
      </c>
      <c r="P51" s="9">
        <f>P12-P31</f>
        <v>0</v>
      </c>
      <c r="Q51" s="9">
        <f>Q12-Q31</f>
        <v>0</v>
      </c>
      <c r="R51" s="9">
        <f t="shared" si="0"/>
        <v>274995.12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L9:L10"/>
    <mergeCell ref="M9:M10"/>
    <mergeCell ref="N9:O9"/>
    <mergeCell ref="P9:P10"/>
    <mergeCell ref="Q9:Q10"/>
    <mergeCell ref="R9:R10"/>
    <mergeCell ref="B11:D11"/>
    <mergeCell ref="B12:D12"/>
    <mergeCell ref="C13:D13"/>
    <mergeCell ref="B16:D16"/>
    <mergeCell ref="C20:D20"/>
    <mergeCell ref="B21:D21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C39:D39"/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</mergeCells>
  <printOptions horizontalCentered="1"/>
  <pageMargins left="0" right="0" top="0" bottom="0" header="0.31496062992125984" footer="0.31496062992125984"/>
  <pageSetup firstPageNumber="1" useFirstPageNumber="1"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2019-11-19T06:47:23Z</cp:lastPrinted>
  <dcterms:created xsi:type="dcterms:W3CDTF">2019-12-04T14:39:23Z</dcterms:created>
  <dcterms:modified xsi:type="dcterms:W3CDTF">2019-12-04T14:39:23Z</dcterms:modified>
  <cp:category/>
  <cp:version/>
  <cp:contentType/>
  <cp:contentStatus/>
</cp:coreProperties>
</file>